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fil" sheetId="1" state="visible" r:id="rId1"/>
    <sheet xmlns:r="http://schemas.openxmlformats.org/officeDocument/2006/relationships" name="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chivo"/>
      <i val="1"/>
      <color rgb="006B6B6B"/>
      <sz val="9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4" fillId="2" borderId="0" applyAlignment="1" pivotButton="0" quotePrefix="0" xfId="0">
      <alignment vertical="center" indent="1"/>
    </xf>
    <xf numFmtId="0" fontId="0" fillId="3" borderId="0" pivotButton="0" quotePrefix="0" xfId="0"/>
    <xf numFmtId="0" fontId="5" fillId="4" borderId="0" applyAlignment="1" pivotButton="0" quotePrefix="0" xfId="0">
      <alignment vertical="center" indent="1"/>
    </xf>
    <xf numFmtId="0" fontId="6" fillId="4" borderId="0" applyAlignment="1" pivotButton="0" quotePrefix="0" xfId="0">
      <alignment vertical="center" indent="1"/>
    </xf>
    <xf numFmtId="0" fontId="2" fillId="2" borderId="1" applyAlignment="1" pivotButton="0" quotePrefix="0" xfId="0">
      <alignment vertical="center" wrapText="1" indent="1"/>
    </xf>
    <xf numFmtId="0" fontId="6" fillId="5" borderId="1" applyAlignment="1" pivotButton="0" quotePrefix="0" xfId="0">
      <alignment vertical="center" indent="1"/>
    </xf>
    <xf numFmtId="3" fontId="6" fillId="6" borderId="1" applyAlignment="1" pivotButton="0" quotePrefix="0" xfId="0">
      <alignment vertical="center" indent="1"/>
    </xf>
    <xf numFmtId="4" fontId="6" fillId="6" borderId="1" applyAlignment="1" pivotButton="0" quotePrefix="0" xfId="0">
      <alignment vertical="center" indent="1"/>
    </xf>
    <xf numFmtId="0" fontId="6" fillId="6" borderId="1" applyAlignment="1" pivotButton="0" quotePrefix="0" xfId="0">
      <alignment vertical="center" indent="1"/>
    </xf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9" customWidth="1" min="3" max="3"/>
    <col width="11" customWidth="1" min="4" max="4"/>
    <col width="11" customWidth="1" min="5" max="5"/>
    <col width="13" customWidth="1" min="6" max="6"/>
    <col width="11" customWidth="1" min="7" max="7"/>
    <col width="10" customWidth="1" min="8" max="8"/>
    <col width="10" customWidth="1" min="9" max="9"/>
    <col width="11" customWidth="1" min="10" max="10"/>
    <col width="17" customWidth="1" min="11" max="11"/>
    <col width="17" customWidth="1" min="12" max="12"/>
    <col width="13" customWidth="1" min="13" max="13"/>
  </cols>
  <sheetData>
    <row r="1" ht="18" customHeight="1">
      <c r="A1" s="1" t="inlineStr">
        <is>
          <t>FASE: DADOS  •  FERRAMENTA 07</t>
        </is>
      </c>
    </row>
    <row r="2" ht="26" customHeight="1">
      <c r="A2" s="2" t="inlineStr">
        <is>
          <t>PERFIL ESTATÍSTICO DA BASE</t>
        </is>
      </c>
    </row>
    <row r="3" ht="16" customHeight="1">
      <c r="A3" s="3" t="inlineStr">
        <is>
          <t>A cara de cada variável antes de qualquer conclusão sobre ela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Cole os dados brutos na aba Dados, uma variável por coluna, com o nome na linha 1.</t>
        </is>
      </c>
    </row>
    <row r="8">
      <c r="A8" s="6" t="inlineStr">
        <is>
          <t>2. Aqui, escreva a letra da coluna correspondente na aba Dados.</t>
        </is>
      </c>
    </row>
    <row r="9">
      <c r="A9" s="6" t="inlineStr">
        <is>
          <t>3. A planilha calcula contagem, média, mediana, desvio, mínimo, máximo e os limites de outlier.</t>
        </is>
      </c>
    </row>
    <row r="10">
      <c r="A10" s="6" t="inlineStr">
        <is>
          <t>4. Média muito distante da mediana é sinal de cauda: olhe os outliers antes de usar a média.</t>
        </is>
      </c>
    </row>
    <row r="12" ht="24" customHeight="1">
      <c r="A12" s="7" t="inlineStr">
        <is>
          <t>Variável</t>
        </is>
      </c>
      <c r="B12" s="7" t="inlineStr">
        <is>
          <t>Coluna na aba Dados</t>
        </is>
      </c>
      <c r="C12" s="7" t="inlineStr">
        <is>
          <t>N</t>
        </is>
      </c>
      <c r="D12" s="7" t="inlineStr">
        <is>
          <t>Média</t>
        </is>
      </c>
      <c r="E12" s="7" t="inlineStr">
        <is>
          <t>Mediana</t>
        </is>
      </c>
      <c r="F12" s="7" t="inlineStr">
        <is>
          <t>Desvio padrão</t>
        </is>
      </c>
      <c r="G12" s="7" t="inlineStr">
        <is>
          <t>Mínimo</t>
        </is>
      </c>
      <c r="H12" s="7" t="inlineStr">
        <is>
          <t>Q1</t>
        </is>
      </c>
      <c r="I12" s="7" t="inlineStr">
        <is>
          <t>Q3</t>
        </is>
      </c>
      <c r="J12" s="7" t="inlineStr">
        <is>
          <t>Máximo</t>
        </is>
      </c>
      <c r="K12" s="7" t="inlineStr">
        <is>
          <t>Limite outlier baixo</t>
        </is>
      </c>
      <c r="L12" s="7" t="inlineStr">
        <is>
          <t>Limite outlier alto</t>
        </is>
      </c>
      <c r="M12" s="7" t="inlineStr">
        <is>
          <t>Assimetria</t>
        </is>
      </c>
    </row>
    <row r="13">
      <c r="A13" s="8" t="n"/>
      <c r="B13" s="8" t="n"/>
      <c r="C13" s="9">
        <f>IF(B13="","",COUNT(INDIRECT("Dados!"&amp;B13&amp;"2:"&amp;B13&amp;"100000")))</f>
        <v/>
      </c>
      <c r="D13" s="10">
        <f>IF(B13="","",IFERROR(AVERAGE(INDIRECT("Dados!"&amp;B13&amp;"2:"&amp;B13&amp;"100000")),""))</f>
        <v/>
      </c>
      <c r="E13" s="10">
        <f>IF(B13="","",IFERROR(MEDIAN(INDIRECT("Dados!"&amp;B13&amp;"2:"&amp;B13&amp;"100000")),""))</f>
        <v/>
      </c>
      <c r="F13" s="10">
        <f>IF(B13="","",IFERROR(_xlfn.STDEV.S(INDIRECT("Dados!"&amp;B13&amp;"2:"&amp;B13&amp;"100000")),""))</f>
        <v/>
      </c>
      <c r="G13" s="10">
        <f>IF(OR(C13="",C13=0),"",IFERROR(MIN(INDIRECT("Dados!"&amp;B13&amp;"2:"&amp;B13&amp;"100000")),""))</f>
        <v/>
      </c>
      <c r="H13" s="10">
        <f>IF(B13="","",IFERROR(_xlfn.QUARTILE.INC(INDIRECT("Dados!"&amp;B13&amp;"2:"&amp;B13&amp;"100000"),1),""))</f>
        <v/>
      </c>
      <c r="I13" s="10">
        <f>IF(B13="","",IFERROR(_xlfn.QUARTILE.INC(INDIRECT("Dados!"&amp;B13&amp;"2:"&amp;B13&amp;"100000"),3),""))</f>
        <v/>
      </c>
      <c r="J13" s="10">
        <f>IF(OR(C13="",C13=0),"",IFERROR(MAX(INDIRECT("Dados!"&amp;B13&amp;"2:"&amp;B13&amp;"100000")),""))</f>
        <v/>
      </c>
      <c r="K13" s="10">
        <f>IF(OR(H13="",I13=""),"",IFERROR(H13-1.5*(I13-H13),""))</f>
        <v/>
      </c>
      <c r="L13" s="10">
        <f>IF(OR(H13="",I13=""),"",IFERROR(I13+1.5*(I13-H13),""))</f>
        <v/>
      </c>
      <c r="M13" s="11">
        <f>IF(OR(D13="",E13="",F13=""),"",IF(ABS(D13-E13)&gt;0.5*F13,"cauda, cuidado com a média","simétrica"))</f>
        <v/>
      </c>
    </row>
    <row r="14">
      <c r="A14" s="8" t="n"/>
      <c r="B14" s="8" t="n"/>
      <c r="C14" s="9">
        <f>IF(B14="","",COUNT(INDIRECT("Dados!"&amp;B14&amp;"2:"&amp;B14&amp;"100000")))</f>
        <v/>
      </c>
      <c r="D14" s="10">
        <f>IF(B14="","",IFERROR(AVERAGE(INDIRECT("Dados!"&amp;B14&amp;"2:"&amp;B14&amp;"100000")),""))</f>
        <v/>
      </c>
      <c r="E14" s="10">
        <f>IF(B14="","",IFERROR(MEDIAN(INDIRECT("Dados!"&amp;B14&amp;"2:"&amp;B14&amp;"100000")),""))</f>
        <v/>
      </c>
      <c r="F14" s="10">
        <f>IF(B14="","",IFERROR(_xlfn.STDEV.S(INDIRECT("Dados!"&amp;B14&amp;"2:"&amp;B14&amp;"100000")),""))</f>
        <v/>
      </c>
      <c r="G14" s="10">
        <f>IF(OR(C14="",C14=0),"",IFERROR(MIN(INDIRECT("Dados!"&amp;B14&amp;"2:"&amp;B14&amp;"100000")),""))</f>
        <v/>
      </c>
      <c r="H14" s="10">
        <f>IF(B14="","",IFERROR(_xlfn.QUARTILE.INC(INDIRECT("Dados!"&amp;B14&amp;"2:"&amp;B14&amp;"100000"),1),""))</f>
        <v/>
      </c>
      <c r="I14" s="10">
        <f>IF(B14="","",IFERROR(_xlfn.QUARTILE.INC(INDIRECT("Dados!"&amp;B14&amp;"2:"&amp;B14&amp;"100000"),3),""))</f>
        <v/>
      </c>
      <c r="J14" s="10">
        <f>IF(OR(C14="",C14=0),"",IFERROR(MAX(INDIRECT("Dados!"&amp;B14&amp;"2:"&amp;B14&amp;"100000")),""))</f>
        <v/>
      </c>
      <c r="K14" s="10">
        <f>IF(OR(H14="",I14=""),"",IFERROR(H14-1.5*(I14-H14),""))</f>
        <v/>
      </c>
      <c r="L14" s="10">
        <f>IF(OR(H14="",I14=""),"",IFERROR(I14+1.5*(I14-H14),""))</f>
        <v/>
      </c>
      <c r="M14" s="11">
        <f>IF(OR(D14="",E14="",F14=""),"",IF(ABS(D14-E14)&gt;0.5*F14,"cauda, cuidado com a média","simétrica"))</f>
        <v/>
      </c>
    </row>
    <row r="15">
      <c r="A15" s="8" t="n"/>
      <c r="B15" s="8" t="n"/>
      <c r="C15" s="9">
        <f>IF(B15="","",COUNT(INDIRECT("Dados!"&amp;B15&amp;"2:"&amp;B15&amp;"100000")))</f>
        <v/>
      </c>
      <c r="D15" s="10">
        <f>IF(B15="","",IFERROR(AVERAGE(INDIRECT("Dados!"&amp;B15&amp;"2:"&amp;B15&amp;"100000")),""))</f>
        <v/>
      </c>
      <c r="E15" s="10">
        <f>IF(B15="","",IFERROR(MEDIAN(INDIRECT("Dados!"&amp;B15&amp;"2:"&amp;B15&amp;"100000")),""))</f>
        <v/>
      </c>
      <c r="F15" s="10">
        <f>IF(B15="","",IFERROR(_xlfn.STDEV.S(INDIRECT("Dados!"&amp;B15&amp;"2:"&amp;B15&amp;"100000")),""))</f>
        <v/>
      </c>
      <c r="G15" s="10">
        <f>IF(OR(C15="",C15=0),"",IFERROR(MIN(INDIRECT("Dados!"&amp;B15&amp;"2:"&amp;B15&amp;"100000")),""))</f>
        <v/>
      </c>
      <c r="H15" s="10">
        <f>IF(B15="","",IFERROR(_xlfn.QUARTILE.INC(INDIRECT("Dados!"&amp;B15&amp;"2:"&amp;B15&amp;"100000"),1),""))</f>
        <v/>
      </c>
      <c r="I15" s="10">
        <f>IF(B15="","",IFERROR(_xlfn.QUARTILE.INC(INDIRECT("Dados!"&amp;B15&amp;"2:"&amp;B15&amp;"100000"),3),""))</f>
        <v/>
      </c>
      <c r="J15" s="10">
        <f>IF(OR(C15="",C15=0),"",IFERROR(MAX(INDIRECT("Dados!"&amp;B15&amp;"2:"&amp;B15&amp;"100000")),""))</f>
        <v/>
      </c>
      <c r="K15" s="10">
        <f>IF(OR(H15="",I15=""),"",IFERROR(H15-1.5*(I15-H15),""))</f>
        <v/>
      </c>
      <c r="L15" s="10">
        <f>IF(OR(H15="",I15=""),"",IFERROR(I15+1.5*(I15-H15),""))</f>
        <v/>
      </c>
      <c r="M15" s="11">
        <f>IF(OR(D15="",E15="",F15=""),"",IF(ABS(D15-E15)&gt;0.5*F15,"cauda, cuidado com a média","simétrica"))</f>
        <v/>
      </c>
    </row>
    <row r="16">
      <c r="A16" s="8" t="n"/>
      <c r="B16" s="8" t="n"/>
      <c r="C16" s="9">
        <f>IF(B16="","",COUNT(INDIRECT("Dados!"&amp;B16&amp;"2:"&amp;B16&amp;"100000")))</f>
        <v/>
      </c>
      <c r="D16" s="10">
        <f>IF(B16="","",IFERROR(AVERAGE(INDIRECT("Dados!"&amp;B16&amp;"2:"&amp;B16&amp;"100000")),""))</f>
        <v/>
      </c>
      <c r="E16" s="10">
        <f>IF(B16="","",IFERROR(MEDIAN(INDIRECT("Dados!"&amp;B16&amp;"2:"&amp;B16&amp;"100000")),""))</f>
        <v/>
      </c>
      <c r="F16" s="10">
        <f>IF(B16="","",IFERROR(_xlfn.STDEV.S(INDIRECT("Dados!"&amp;B16&amp;"2:"&amp;B16&amp;"100000")),""))</f>
        <v/>
      </c>
      <c r="G16" s="10">
        <f>IF(OR(C16="",C16=0),"",IFERROR(MIN(INDIRECT("Dados!"&amp;B16&amp;"2:"&amp;B16&amp;"100000")),""))</f>
        <v/>
      </c>
      <c r="H16" s="10">
        <f>IF(B16="","",IFERROR(_xlfn.QUARTILE.INC(INDIRECT("Dados!"&amp;B16&amp;"2:"&amp;B16&amp;"100000"),1),""))</f>
        <v/>
      </c>
      <c r="I16" s="10">
        <f>IF(B16="","",IFERROR(_xlfn.QUARTILE.INC(INDIRECT("Dados!"&amp;B16&amp;"2:"&amp;B16&amp;"100000"),3),""))</f>
        <v/>
      </c>
      <c r="J16" s="10">
        <f>IF(OR(C16="",C16=0),"",IFERROR(MAX(INDIRECT("Dados!"&amp;B16&amp;"2:"&amp;B16&amp;"100000")),""))</f>
        <v/>
      </c>
      <c r="K16" s="10">
        <f>IF(OR(H16="",I16=""),"",IFERROR(H16-1.5*(I16-H16),""))</f>
        <v/>
      </c>
      <c r="L16" s="10">
        <f>IF(OR(H16="",I16=""),"",IFERROR(I16+1.5*(I16-H16),""))</f>
        <v/>
      </c>
      <c r="M16" s="11">
        <f>IF(OR(D16="",E16="",F16=""),"",IF(ABS(D16-E16)&gt;0.5*F16,"cauda, cuidado com a média","simétrica"))</f>
        <v/>
      </c>
    </row>
    <row r="17">
      <c r="A17" s="8" t="n"/>
      <c r="B17" s="8" t="n"/>
      <c r="C17" s="9">
        <f>IF(B17="","",COUNT(INDIRECT("Dados!"&amp;B17&amp;"2:"&amp;B17&amp;"100000")))</f>
        <v/>
      </c>
      <c r="D17" s="10">
        <f>IF(B17="","",IFERROR(AVERAGE(INDIRECT("Dados!"&amp;B17&amp;"2:"&amp;B17&amp;"100000")),""))</f>
        <v/>
      </c>
      <c r="E17" s="10">
        <f>IF(B17="","",IFERROR(MEDIAN(INDIRECT("Dados!"&amp;B17&amp;"2:"&amp;B17&amp;"100000")),""))</f>
        <v/>
      </c>
      <c r="F17" s="10">
        <f>IF(B17="","",IFERROR(_xlfn.STDEV.S(INDIRECT("Dados!"&amp;B17&amp;"2:"&amp;B17&amp;"100000")),""))</f>
        <v/>
      </c>
      <c r="G17" s="10">
        <f>IF(OR(C17="",C17=0),"",IFERROR(MIN(INDIRECT("Dados!"&amp;B17&amp;"2:"&amp;B17&amp;"100000")),""))</f>
        <v/>
      </c>
      <c r="H17" s="10">
        <f>IF(B17="","",IFERROR(_xlfn.QUARTILE.INC(INDIRECT("Dados!"&amp;B17&amp;"2:"&amp;B17&amp;"100000"),1),""))</f>
        <v/>
      </c>
      <c r="I17" s="10">
        <f>IF(B17="","",IFERROR(_xlfn.QUARTILE.INC(INDIRECT("Dados!"&amp;B17&amp;"2:"&amp;B17&amp;"100000"),3),""))</f>
        <v/>
      </c>
      <c r="J17" s="10">
        <f>IF(OR(C17="",C17=0),"",IFERROR(MAX(INDIRECT("Dados!"&amp;B17&amp;"2:"&amp;B17&amp;"100000")),""))</f>
        <v/>
      </c>
      <c r="K17" s="10">
        <f>IF(OR(H17="",I17=""),"",IFERROR(H17-1.5*(I17-H17),""))</f>
        <v/>
      </c>
      <c r="L17" s="10">
        <f>IF(OR(H17="",I17=""),"",IFERROR(I17+1.5*(I17-H17),""))</f>
        <v/>
      </c>
      <c r="M17" s="11">
        <f>IF(OR(D17="",E17="",F17=""),"",IF(ABS(D17-E17)&gt;0.5*F17,"cauda, cuidado com a média","simétrica"))</f>
        <v/>
      </c>
    </row>
    <row r="18">
      <c r="A18" s="8" t="n"/>
      <c r="B18" s="8" t="n"/>
      <c r="C18" s="9">
        <f>IF(B18="","",COUNT(INDIRECT("Dados!"&amp;B18&amp;"2:"&amp;B18&amp;"100000")))</f>
        <v/>
      </c>
      <c r="D18" s="10">
        <f>IF(B18="","",IFERROR(AVERAGE(INDIRECT("Dados!"&amp;B18&amp;"2:"&amp;B18&amp;"100000")),""))</f>
        <v/>
      </c>
      <c r="E18" s="10">
        <f>IF(B18="","",IFERROR(MEDIAN(INDIRECT("Dados!"&amp;B18&amp;"2:"&amp;B18&amp;"100000")),""))</f>
        <v/>
      </c>
      <c r="F18" s="10">
        <f>IF(B18="","",IFERROR(_xlfn.STDEV.S(INDIRECT("Dados!"&amp;B18&amp;"2:"&amp;B18&amp;"100000")),""))</f>
        <v/>
      </c>
      <c r="G18" s="10">
        <f>IF(OR(C18="",C18=0),"",IFERROR(MIN(INDIRECT("Dados!"&amp;B18&amp;"2:"&amp;B18&amp;"100000")),""))</f>
        <v/>
      </c>
      <c r="H18" s="10">
        <f>IF(B18="","",IFERROR(_xlfn.QUARTILE.INC(INDIRECT("Dados!"&amp;B18&amp;"2:"&amp;B18&amp;"100000"),1),""))</f>
        <v/>
      </c>
      <c r="I18" s="10">
        <f>IF(B18="","",IFERROR(_xlfn.QUARTILE.INC(INDIRECT("Dados!"&amp;B18&amp;"2:"&amp;B18&amp;"100000"),3),""))</f>
        <v/>
      </c>
      <c r="J18" s="10">
        <f>IF(OR(C18="",C18=0),"",IFERROR(MAX(INDIRECT("Dados!"&amp;B18&amp;"2:"&amp;B18&amp;"100000")),""))</f>
        <v/>
      </c>
      <c r="K18" s="10">
        <f>IF(OR(H18="",I18=""),"",IFERROR(H18-1.5*(I18-H18),""))</f>
        <v/>
      </c>
      <c r="L18" s="10">
        <f>IF(OR(H18="",I18=""),"",IFERROR(I18+1.5*(I18-H18),""))</f>
        <v/>
      </c>
      <c r="M18" s="11">
        <f>IF(OR(D18="",E18="",F18=""),"",IF(ABS(D18-E18)&gt;0.5*F18,"cauda, cuidado com a média","simétrica"))</f>
        <v/>
      </c>
    </row>
    <row r="19">
      <c r="A19" s="8" t="n"/>
      <c r="B19" s="8" t="n"/>
      <c r="C19" s="9">
        <f>IF(B19="","",COUNT(INDIRECT("Dados!"&amp;B19&amp;"2:"&amp;B19&amp;"100000")))</f>
        <v/>
      </c>
      <c r="D19" s="10">
        <f>IF(B19="","",IFERROR(AVERAGE(INDIRECT("Dados!"&amp;B19&amp;"2:"&amp;B19&amp;"100000")),""))</f>
        <v/>
      </c>
      <c r="E19" s="10">
        <f>IF(B19="","",IFERROR(MEDIAN(INDIRECT("Dados!"&amp;B19&amp;"2:"&amp;B19&amp;"100000")),""))</f>
        <v/>
      </c>
      <c r="F19" s="10">
        <f>IF(B19="","",IFERROR(_xlfn.STDEV.S(INDIRECT("Dados!"&amp;B19&amp;"2:"&amp;B19&amp;"100000")),""))</f>
        <v/>
      </c>
      <c r="G19" s="10">
        <f>IF(OR(C19="",C19=0),"",IFERROR(MIN(INDIRECT("Dados!"&amp;B19&amp;"2:"&amp;B19&amp;"100000")),""))</f>
        <v/>
      </c>
      <c r="H19" s="10">
        <f>IF(B19="","",IFERROR(_xlfn.QUARTILE.INC(INDIRECT("Dados!"&amp;B19&amp;"2:"&amp;B19&amp;"100000"),1),""))</f>
        <v/>
      </c>
      <c r="I19" s="10">
        <f>IF(B19="","",IFERROR(_xlfn.QUARTILE.INC(INDIRECT("Dados!"&amp;B19&amp;"2:"&amp;B19&amp;"100000"),3),""))</f>
        <v/>
      </c>
      <c r="J19" s="10">
        <f>IF(OR(C19="",C19=0),"",IFERROR(MAX(INDIRECT("Dados!"&amp;B19&amp;"2:"&amp;B19&amp;"100000")),""))</f>
        <v/>
      </c>
      <c r="K19" s="10">
        <f>IF(OR(H19="",I19=""),"",IFERROR(H19-1.5*(I19-H19),""))</f>
        <v/>
      </c>
      <c r="L19" s="10">
        <f>IF(OR(H19="",I19=""),"",IFERROR(I19+1.5*(I19-H19),""))</f>
        <v/>
      </c>
      <c r="M19" s="11">
        <f>IF(OR(D19="",E19="",F19=""),"",IF(ABS(D19-E19)&gt;0.5*F19,"cauda, cuidado com a média","simétrica"))</f>
        <v/>
      </c>
    </row>
    <row r="20">
      <c r="A20" s="8" t="n"/>
      <c r="B20" s="8" t="n"/>
      <c r="C20" s="9">
        <f>IF(B20="","",COUNT(INDIRECT("Dados!"&amp;B20&amp;"2:"&amp;B20&amp;"100000")))</f>
        <v/>
      </c>
      <c r="D20" s="10">
        <f>IF(B20="","",IFERROR(AVERAGE(INDIRECT("Dados!"&amp;B20&amp;"2:"&amp;B20&amp;"100000")),""))</f>
        <v/>
      </c>
      <c r="E20" s="10">
        <f>IF(B20="","",IFERROR(MEDIAN(INDIRECT("Dados!"&amp;B20&amp;"2:"&amp;B20&amp;"100000")),""))</f>
        <v/>
      </c>
      <c r="F20" s="10">
        <f>IF(B20="","",IFERROR(_xlfn.STDEV.S(INDIRECT("Dados!"&amp;B20&amp;"2:"&amp;B20&amp;"100000")),""))</f>
        <v/>
      </c>
      <c r="G20" s="10">
        <f>IF(OR(C20="",C20=0),"",IFERROR(MIN(INDIRECT("Dados!"&amp;B20&amp;"2:"&amp;B20&amp;"100000")),""))</f>
        <v/>
      </c>
      <c r="H20" s="10">
        <f>IF(B20="","",IFERROR(_xlfn.QUARTILE.INC(INDIRECT("Dados!"&amp;B20&amp;"2:"&amp;B20&amp;"100000"),1),""))</f>
        <v/>
      </c>
      <c r="I20" s="10">
        <f>IF(B20="","",IFERROR(_xlfn.QUARTILE.INC(INDIRECT("Dados!"&amp;B20&amp;"2:"&amp;B20&amp;"100000"),3),""))</f>
        <v/>
      </c>
      <c r="J20" s="10">
        <f>IF(OR(C20="",C20=0),"",IFERROR(MAX(INDIRECT("Dados!"&amp;B20&amp;"2:"&amp;B20&amp;"100000")),""))</f>
        <v/>
      </c>
      <c r="K20" s="10">
        <f>IF(OR(H20="",I20=""),"",IFERROR(H20-1.5*(I20-H20),""))</f>
        <v/>
      </c>
      <c r="L20" s="10">
        <f>IF(OR(H20="",I20=""),"",IFERROR(I20+1.5*(I20-H20),""))</f>
        <v/>
      </c>
      <c r="M20" s="11">
        <f>IF(OR(D20="",E20="",F20=""),"",IF(ABS(D20-E20)&gt;0.5*F20,"cauda, cuidado com a média","simétrica"))</f>
        <v/>
      </c>
    </row>
    <row r="21">
      <c r="A21" s="8" t="n"/>
      <c r="B21" s="8" t="n"/>
      <c r="C21" s="9">
        <f>IF(B21="","",COUNT(INDIRECT("Dados!"&amp;B21&amp;"2:"&amp;B21&amp;"100000")))</f>
        <v/>
      </c>
      <c r="D21" s="10">
        <f>IF(B21="","",IFERROR(AVERAGE(INDIRECT("Dados!"&amp;B21&amp;"2:"&amp;B21&amp;"100000")),""))</f>
        <v/>
      </c>
      <c r="E21" s="10">
        <f>IF(B21="","",IFERROR(MEDIAN(INDIRECT("Dados!"&amp;B21&amp;"2:"&amp;B21&amp;"100000")),""))</f>
        <v/>
      </c>
      <c r="F21" s="10">
        <f>IF(B21="","",IFERROR(_xlfn.STDEV.S(INDIRECT("Dados!"&amp;B21&amp;"2:"&amp;B21&amp;"100000")),""))</f>
        <v/>
      </c>
      <c r="G21" s="10">
        <f>IF(OR(C21="",C21=0),"",IFERROR(MIN(INDIRECT("Dados!"&amp;B21&amp;"2:"&amp;B21&amp;"100000")),""))</f>
        <v/>
      </c>
      <c r="H21" s="10">
        <f>IF(B21="","",IFERROR(_xlfn.QUARTILE.INC(INDIRECT("Dados!"&amp;B21&amp;"2:"&amp;B21&amp;"100000"),1),""))</f>
        <v/>
      </c>
      <c r="I21" s="10">
        <f>IF(B21="","",IFERROR(_xlfn.QUARTILE.INC(INDIRECT("Dados!"&amp;B21&amp;"2:"&amp;B21&amp;"100000"),3),""))</f>
        <v/>
      </c>
      <c r="J21" s="10">
        <f>IF(OR(C21="",C21=0),"",IFERROR(MAX(INDIRECT("Dados!"&amp;B21&amp;"2:"&amp;B21&amp;"100000")),""))</f>
        <v/>
      </c>
      <c r="K21" s="10">
        <f>IF(OR(H21="",I21=""),"",IFERROR(H21-1.5*(I21-H21),""))</f>
        <v/>
      </c>
      <c r="L21" s="10">
        <f>IF(OR(H21="",I21=""),"",IFERROR(I21+1.5*(I21-H21),""))</f>
        <v/>
      </c>
      <c r="M21" s="11">
        <f>IF(OR(D21="",E21="",F21=""),"",IF(ABS(D21-E21)&gt;0.5*F21,"cauda, cuidado com a média","simétrica"))</f>
        <v/>
      </c>
    </row>
    <row r="22">
      <c r="A22" s="8" t="n"/>
      <c r="B22" s="8" t="n"/>
      <c r="C22" s="9">
        <f>IF(B22="","",COUNT(INDIRECT("Dados!"&amp;B22&amp;"2:"&amp;B22&amp;"100000")))</f>
        <v/>
      </c>
      <c r="D22" s="10">
        <f>IF(B22="","",IFERROR(AVERAGE(INDIRECT("Dados!"&amp;B22&amp;"2:"&amp;B22&amp;"100000")),""))</f>
        <v/>
      </c>
      <c r="E22" s="10">
        <f>IF(B22="","",IFERROR(MEDIAN(INDIRECT("Dados!"&amp;B22&amp;"2:"&amp;B22&amp;"100000")),""))</f>
        <v/>
      </c>
      <c r="F22" s="10">
        <f>IF(B22="","",IFERROR(_xlfn.STDEV.S(INDIRECT("Dados!"&amp;B22&amp;"2:"&amp;B22&amp;"100000")),""))</f>
        <v/>
      </c>
      <c r="G22" s="10">
        <f>IF(OR(C22="",C22=0),"",IFERROR(MIN(INDIRECT("Dados!"&amp;B22&amp;"2:"&amp;B22&amp;"100000")),""))</f>
        <v/>
      </c>
      <c r="H22" s="10">
        <f>IF(B22="","",IFERROR(_xlfn.QUARTILE.INC(INDIRECT("Dados!"&amp;B22&amp;"2:"&amp;B22&amp;"100000"),1),""))</f>
        <v/>
      </c>
      <c r="I22" s="10">
        <f>IF(B22="","",IFERROR(_xlfn.QUARTILE.INC(INDIRECT("Dados!"&amp;B22&amp;"2:"&amp;B22&amp;"100000"),3),""))</f>
        <v/>
      </c>
      <c r="J22" s="10">
        <f>IF(OR(C22="",C22=0),"",IFERROR(MAX(INDIRECT("Dados!"&amp;B22&amp;"2:"&amp;B22&amp;"100000")),""))</f>
        <v/>
      </c>
      <c r="K22" s="10">
        <f>IF(OR(H22="",I22=""),"",IFERROR(H22-1.5*(I22-H22),""))</f>
        <v/>
      </c>
      <c r="L22" s="10">
        <f>IF(OR(H22="",I22=""),"",IFERROR(I22+1.5*(I22-H22),""))</f>
        <v/>
      </c>
      <c r="M22" s="11">
        <f>IF(OR(D22="",E22="",F22=""),"",IF(ABS(D22-E22)&gt;0.5*F22,"cauda, cuidado com a média","simétrica"))</f>
        <v/>
      </c>
    </row>
    <row r="23">
      <c r="A23" s="8" t="n"/>
      <c r="B23" s="8" t="n"/>
      <c r="C23" s="9">
        <f>IF(B23="","",COUNT(INDIRECT("Dados!"&amp;B23&amp;"2:"&amp;B23&amp;"100000")))</f>
        <v/>
      </c>
      <c r="D23" s="10">
        <f>IF(B23="","",IFERROR(AVERAGE(INDIRECT("Dados!"&amp;B23&amp;"2:"&amp;B23&amp;"100000")),""))</f>
        <v/>
      </c>
      <c r="E23" s="10">
        <f>IF(B23="","",IFERROR(MEDIAN(INDIRECT("Dados!"&amp;B23&amp;"2:"&amp;B23&amp;"100000")),""))</f>
        <v/>
      </c>
      <c r="F23" s="10">
        <f>IF(B23="","",IFERROR(_xlfn.STDEV.S(INDIRECT("Dados!"&amp;B23&amp;"2:"&amp;B23&amp;"100000")),""))</f>
        <v/>
      </c>
      <c r="G23" s="10">
        <f>IF(OR(C23="",C23=0),"",IFERROR(MIN(INDIRECT("Dados!"&amp;B23&amp;"2:"&amp;B23&amp;"100000")),""))</f>
        <v/>
      </c>
      <c r="H23" s="10">
        <f>IF(B23="","",IFERROR(_xlfn.QUARTILE.INC(INDIRECT("Dados!"&amp;B23&amp;"2:"&amp;B23&amp;"100000"),1),""))</f>
        <v/>
      </c>
      <c r="I23" s="10">
        <f>IF(B23="","",IFERROR(_xlfn.QUARTILE.INC(INDIRECT("Dados!"&amp;B23&amp;"2:"&amp;B23&amp;"100000"),3),""))</f>
        <v/>
      </c>
      <c r="J23" s="10">
        <f>IF(OR(C23="",C23=0),"",IFERROR(MAX(INDIRECT("Dados!"&amp;B23&amp;"2:"&amp;B23&amp;"100000")),""))</f>
        <v/>
      </c>
      <c r="K23" s="10">
        <f>IF(OR(H23="",I23=""),"",IFERROR(H23-1.5*(I23-H23),""))</f>
        <v/>
      </c>
      <c r="L23" s="10">
        <f>IF(OR(H23="",I23=""),"",IFERROR(I23+1.5*(I23-H23),""))</f>
        <v/>
      </c>
      <c r="M23" s="11">
        <f>IF(OR(D23="",E23="",F23=""),"",IF(ABS(D23-E23)&gt;0.5*F23,"cauda, cuidado com a média","simétrica"))</f>
        <v/>
      </c>
    </row>
    <row r="24">
      <c r="A24" s="8" t="n"/>
      <c r="B24" s="8" t="n"/>
      <c r="C24" s="9">
        <f>IF(B24="","",COUNT(INDIRECT("Dados!"&amp;B24&amp;"2:"&amp;B24&amp;"100000")))</f>
        <v/>
      </c>
      <c r="D24" s="10">
        <f>IF(B24="","",IFERROR(AVERAGE(INDIRECT("Dados!"&amp;B24&amp;"2:"&amp;B24&amp;"100000")),""))</f>
        <v/>
      </c>
      <c r="E24" s="10">
        <f>IF(B24="","",IFERROR(MEDIAN(INDIRECT("Dados!"&amp;B24&amp;"2:"&amp;B24&amp;"100000")),""))</f>
        <v/>
      </c>
      <c r="F24" s="10">
        <f>IF(B24="","",IFERROR(_xlfn.STDEV.S(INDIRECT("Dados!"&amp;B24&amp;"2:"&amp;B24&amp;"100000")),""))</f>
        <v/>
      </c>
      <c r="G24" s="10">
        <f>IF(OR(C24="",C24=0),"",IFERROR(MIN(INDIRECT("Dados!"&amp;B24&amp;"2:"&amp;B24&amp;"100000")),""))</f>
        <v/>
      </c>
      <c r="H24" s="10">
        <f>IF(B24="","",IFERROR(_xlfn.QUARTILE.INC(INDIRECT("Dados!"&amp;B24&amp;"2:"&amp;B24&amp;"100000"),1),""))</f>
        <v/>
      </c>
      <c r="I24" s="10">
        <f>IF(B24="","",IFERROR(_xlfn.QUARTILE.INC(INDIRECT("Dados!"&amp;B24&amp;"2:"&amp;B24&amp;"100000"),3),""))</f>
        <v/>
      </c>
      <c r="J24" s="10">
        <f>IF(OR(C24="",C24=0),"",IFERROR(MAX(INDIRECT("Dados!"&amp;B24&amp;"2:"&amp;B24&amp;"100000")),""))</f>
        <v/>
      </c>
      <c r="K24" s="10">
        <f>IF(OR(H24="",I24=""),"",IFERROR(H24-1.5*(I24-H24),""))</f>
        <v/>
      </c>
      <c r="L24" s="10">
        <f>IF(OR(H24="",I24=""),"",IFERROR(I24+1.5*(I24-H24),""))</f>
        <v/>
      </c>
      <c r="M24" s="11">
        <f>IF(OR(D24="",E24="",F24=""),"",IF(ABS(D24-E24)&gt;0.5*F24,"cauda, cuidado com a média","simétrica"))</f>
        <v/>
      </c>
    </row>
    <row r="25">
      <c r="A25" s="8" t="n"/>
      <c r="B25" s="8" t="n"/>
      <c r="C25" s="9">
        <f>IF(B25="","",COUNT(INDIRECT("Dados!"&amp;B25&amp;"2:"&amp;B25&amp;"100000")))</f>
        <v/>
      </c>
      <c r="D25" s="10">
        <f>IF(B25="","",IFERROR(AVERAGE(INDIRECT("Dados!"&amp;B25&amp;"2:"&amp;B25&amp;"100000")),""))</f>
        <v/>
      </c>
      <c r="E25" s="10">
        <f>IF(B25="","",IFERROR(MEDIAN(INDIRECT("Dados!"&amp;B25&amp;"2:"&amp;B25&amp;"100000")),""))</f>
        <v/>
      </c>
      <c r="F25" s="10">
        <f>IF(B25="","",IFERROR(_xlfn.STDEV.S(INDIRECT("Dados!"&amp;B25&amp;"2:"&amp;B25&amp;"100000")),""))</f>
        <v/>
      </c>
      <c r="G25" s="10">
        <f>IF(OR(C25="",C25=0),"",IFERROR(MIN(INDIRECT("Dados!"&amp;B25&amp;"2:"&amp;B25&amp;"100000")),""))</f>
        <v/>
      </c>
      <c r="H25" s="10">
        <f>IF(B25="","",IFERROR(_xlfn.QUARTILE.INC(INDIRECT("Dados!"&amp;B25&amp;"2:"&amp;B25&amp;"100000"),1),""))</f>
        <v/>
      </c>
      <c r="I25" s="10">
        <f>IF(B25="","",IFERROR(_xlfn.QUARTILE.INC(INDIRECT("Dados!"&amp;B25&amp;"2:"&amp;B25&amp;"100000"),3),""))</f>
        <v/>
      </c>
      <c r="J25" s="10">
        <f>IF(OR(C25="",C25=0),"",IFERROR(MAX(INDIRECT("Dados!"&amp;B25&amp;"2:"&amp;B25&amp;"100000")),""))</f>
        <v/>
      </c>
      <c r="K25" s="10">
        <f>IF(OR(H25="",I25=""),"",IFERROR(H25-1.5*(I25-H25),""))</f>
        <v/>
      </c>
      <c r="L25" s="10">
        <f>IF(OR(H25="",I25=""),"",IFERROR(I25+1.5*(I25-H25),""))</f>
        <v/>
      </c>
      <c r="M25" s="11">
        <f>IF(OR(D25="",E25="",F25=""),"",IF(ABS(D25-E25)&gt;0.5*F25,"cauda, cuidado com a média","simétrica"))</f>
        <v/>
      </c>
    </row>
    <row r="26">
      <c r="A26" s="8" t="n"/>
      <c r="B26" s="8" t="n"/>
      <c r="C26" s="9">
        <f>IF(B26="","",COUNT(INDIRECT("Dados!"&amp;B26&amp;"2:"&amp;B26&amp;"100000")))</f>
        <v/>
      </c>
      <c r="D26" s="10">
        <f>IF(B26="","",IFERROR(AVERAGE(INDIRECT("Dados!"&amp;B26&amp;"2:"&amp;B26&amp;"100000")),""))</f>
        <v/>
      </c>
      <c r="E26" s="10">
        <f>IF(B26="","",IFERROR(MEDIAN(INDIRECT("Dados!"&amp;B26&amp;"2:"&amp;B26&amp;"100000")),""))</f>
        <v/>
      </c>
      <c r="F26" s="10">
        <f>IF(B26="","",IFERROR(_xlfn.STDEV.S(INDIRECT("Dados!"&amp;B26&amp;"2:"&amp;B26&amp;"100000")),""))</f>
        <v/>
      </c>
      <c r="G26" s="10">
        <f>IF(OR(C26="",C26=0),"",IFERROR(MIN(INDIRECT("Dados!"&amp;B26&amp;"2:"&amp;B26&amp;"100000")),""))</f>
        <v/>
      </c>
      <c r="H26" s="10">
        <f>IF(B26="","",IFERROR(_xlfn.QUARTILE.INC(INDIRECT("Dados!"&amp;B26&amp;"2:"&amp;B26&amp;"100000"),1),""))</f>
        <v/>
      </c>
      <c r="I26" s="10">
        <f>IF(B26="","",IFERROR(_xlfn.QUARTILE.INC(INDIRECT("Dados!"&amp;B26&amp;"2:"&amp;B26&amp;"100000"),3),""))</f>
        <v/>
      </c>
      <c r="J26" s="10">
        <f>IF(OR(C26="",C26=0),"",IFERROR(MAX(INDIRECT("Dados!"&amp;B26&amp;"2:"&amp;B26&amp;"100000")),""))</f>
        <v/>
      </c>
      <c r="K26" s="10">
        <f>IF(OR(H26="",I26=""),"",IFERROR(H26-1.5*(I26-H26),""))</f>
        <v/>
      </c>
      <c r="L26" s="10">
        <f>IF(OR(H26="",I26=""),"",IFERROR(I26+1.5*(I26-H26),""))</f>
        <v/>
      </c>
      <c r="M26" s="11">
        <f>IF(OR(D26="",E26="",F26=""),"",IF(ABS(D26-E26)&gt;0.5*F26,"cauda, cuidado com a média","simétrica"))</f>
        <v/>
      </c>
    </row>
    <row r="27">
      <c r="A27" s="8" t="n"/>
      <c r="B27" s="8" t="n"/>
      <c r="C27" s="9">
        <f>IF(B27="","",COUNT(INDIRECT("Dados!"&amp;B27&amp;"2:"&amp;B27&amp;"100000")))</f>
        <v/>
      </c>
      <c r="D27" s="10">
        <f>IF(B27="","",IFERROR(AVERAGE(INDIRECT("Dados!"&amp;B27&amp;"2:"&amp;B27&amp;"100000")),""))</f>
        <v/>
      </c>
      <c r="E27" s="10">
        <f>IF(B27="","",IFERROR(MEDIAN(INDIRECT("Dados!"&amp;B27&amp;"2:"&amp;B27&amp;"100000")),""))</f>
        <v/>
      </c>
      <c r="F27" s="10">
        <f>IF(B27="","",IFERROR(_xlfn.STDEV.S(INDIRECT("Dados!"&amp;B27&amp;"2:"&amp;B27&amp;"100000")),""))</f>
        <v/>
      </c>
      <c r="G27" s="10">
        <f>IF(OR(C27="",C27=0),"",IFERROR(MIN(INDIRECT("Dados!"&amp;B27&amp;"2:"&amp;B27&amp;"100000")),""))</f>
        <v/>
      </c>
      <c r="H27" s="10">
        <f>IF(B27="","",IFERROR(_xlfn.QUARTILE.INC(INDIRECT("Dados!"&amp;B27&amp;"2:"&amp;B27&amp;"100000"),1),""))</f>
        <v/>
      </c>
      <c r="I27" s="10">
        <f>IF(B27="","",IFERROR(_xlfn.QUARTILE.INC(INDIRECT("Dados!"&amp;B27&amp;"2:"&amp;B27&amp;"100000"),3),""))</f>
        <v/>
      </c>
      <c r="J27" s="10">
        <f>IF(OR(C27="",C27=0),"",IFERROR(MAX(INDIRECT("Dados!"&amp;B27&amp;"2:"&amp;B27&amp;"100000")),""))</f>
        <v/>
      </c>
      <c r="K27" s="10">
        <f>IF(OR(H27="",I27=""),"",IFERROR(H27-1.5*(I27-H27),""))</f>
        <v/>
      </c>
      <c r="L27" s="10">
        <f>IF(OR(H27="",I27=""),"",IFERROR(I27+1.5*(I27-H27),""))</f>
        <v/>
      </c>
      <c r="M27" s="11">
        <f>IF(OR(D27="",E27="",F27=""),"",IF(ABS(D27-E27)&gt;0.5*F27,"cauda, cuidado com a média","simétrica"))</f>
        <v/>
      </c>
    </row>
    <row r="29" ht="16" customHeight="1">
      <c r="A29" s="12" t="inlineStr"/>
      <c r="B29" s="13" t="inlineStr">
        <is>
          <t>você preenche</t>
        </is>
      </c>
      <c r="E29" s="14" t="inlineStr"/>
      <c r="F29" s="13" t="inlineStr">
        <is>
          <t>a planilha calcula</t>
        </is>
      </c>
    </row>
    <row r="31">
      <c r="A31" s="15" t="inlineStr">
        <is>
          <t>Kit Análise de Dados Voitto  •  E07 · Perfil Estatístico da Base  •  Desvio padrão e quartis usam funções modernas do Excel (STDEV.S, QUARTILE.INC), compatíveis com Excel 2010+, LibreOffice Calc e Google Sheets. INDIRECT não funciona com arquivo fechado</t>
        </is>
      </c>
    </row>
  </sheetData>
  <mergeCells count="12">
    <mergeCell ref="A1:M1"/>
    <mergeCell ref="A8:M8"/>
    <mergeCell ref="A31:M31"/>
    <mergeCell ref="A6:M6"/>
    <mergeCell ref="A9:M9"/>
    <mergeCell ref="A4:M4"/>
    <mergeCell ref="A3:M3"/>
    <mergeCell ref="A7:M7"/>
    <mergeCell ref="B29:D29"/>
    <mergeCell ref="F29:H29"/>
    <mergeCell ref="A2:M2"/>
    <mergeCell ref="A10:M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6" t="inlineStr">
        <is>
          <t>Cole aqui os dados brutos, uma variável por coluna, nome na linha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2026-08-20T20:42:11Z</dcterms:created>
  <dcterms:modified xmlns:dcterms="http://purl.org/dc/terms/" xmlns:xsi="http://www.w3.org/2001/XMLSchema-instance" xsi:type="dcterms:W3CDTF">2026-08-20T20:42:11Z</dcterms:modified>
</cp:coreProperties>
</file>